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2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</externalReferences>
  <definedNames>
    <definedName name="_xlnm.Print_Area" localSheetId="5">'з початку року'!$A$1:$Q$45</definedName>
  </definedNames>
  <calcPr fullCalcOnLoad="1"/>
</workbook>
</file>

<file path=xl/sharedStrings.xml><?xml version="1.0" encoding="utf-8"?>
<sst xmlns="http://schemas.openxmlformats.org/spreadsheetml/2006/main" count="211" uniqueCount="91">
  <si>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</si>
  <si>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</si>
  <si>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</si>
  <si>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</si>
  <si>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</si>
  <si>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</si>
  <si>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</si>
  <si>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</si>
  <si>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</si>
  <si>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</si>
  <si>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</si>
  <si>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</si>
  <si>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</si>
  <si>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</si>
  <si>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</si>
  <si>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</si>
  <si>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</si>
  <si>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</si>
  <si>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</si>
  <si>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</si>
  <si>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</si>
  <si>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</si>
  <si>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</si>
  <si>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</si>
  <si>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</si>
  <si>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</si>
  <si>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</si>
  <si>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</si>
  <si>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</si>
  <si>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</si>
  <si>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</si>
  <si>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</si>
  <si>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</si>
  <si>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</si>
  <si>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</si>
  <si>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</si>
  <si>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</si>
  <si>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</si>
  <si>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</si>
  <si>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</si>
  <si>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</si>
  <si>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</si>
  <si>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</si>
  <si>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</si>
  <si>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</si>
  <si>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</si>
  <si>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</si>
  <si>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</si>
  <si>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</si>
  <si>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</si>
  <si>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</si>
  <si>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</si>
  <si>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</si>
  <si>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</si>
  <si>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</si>
  <si>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</si>
  <si>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</si>
  <si>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</si>
  <si>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</si>
  <si>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</si>
  <si>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</si>
  <si>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</si>
  <si>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</si>
  <si>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</si>
  <si>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</si>
  <si>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</si>
  <si>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</si>
  <si>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</si>
  <si>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</si>
  <si>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</si>
  <si>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</si>
  <si>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</si>
  <si>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</si>
  <si>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</si>
  <si>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</si>
  <si>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</si>
  <si>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</si>
  <si>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</si>
  <si>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</si>
  <si>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</si>
  <si>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</si>
  <si>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</si>
  <si>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</si>
  <si>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</si>
  <si>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</si>
  <si>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план на січень-травень  2014р.</t>
  </si>
  <si>
    <t>станом на 27.05.2014 р.</t>
  </si>
  <si>
    <r>
      <t xml:space="preserve">станом на 27.05.2014р.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</si>
  <si>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27.05.2014р.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</si>
  <si>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27.05.2014</t>
    </r>
    <r>
      <rPr>
        <sz val="10"/>
        <rFont val="Times New Roman"/>
        <family val="1"/>
      </rPr>
      <t xml:space="preserve"> (тис.грн.)</t>
    </r>
  </si>
  <si>
    <t>Зміни до розпису станом на 27.05.2014р.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</si>
</sst>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478742"/>
        <c:axId val="13308679"/>
      </c:lineChart>
      <c:catAx>
        <c:axId val="14787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08679"/>
        <c:crosses val="autoZero"/>
        <c:auto val="0"/>
        <c:lblOffset val="100"/>
        <c:tickLblSkip val="1"/>
        <c:noMultiLvlLbl val="0"/>
      </c:catAx>
      <c:valAx>
        <c:axId val="13308679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78742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2669248"/>
        <c:axId val="4261185"/>
      </c:lineChart>
      <c:catAx>
        <c:axId val="526692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1185"/>
        <c:crosses val="autoZero"/>
        <c:auto val="0"/>
        <c:lblOffset val="100"/>
        <c:tickLblSkip val="1"/>
        <c:noMultiLvlLbl val="0"/>
      </c:catAx>
      <c:valAx>
        <c:axId val="426118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66924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8350666"/>
        <c:axId val="9611675"/>
      </c:lineChart>
      <c:catAx>
        <c:axId val="383506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11675"/>
        <c:crosses val="autoZero"/>
        <c:auto val="0"/>
        <c:lblOffset val="100"/>
        <c:tickLblSkip val="1"/>
        <c:noMultiLvlLbl val="0"/>
      </c:catAx>
      <c:valAx>
        <c:axId val="961167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35066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9396212"/>
        <c:axId val="40348181"/>
      </c:lineChart>
      <c:catAx>
        <c:axId val="193962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48181"/>
        <c:crosses val="autoZero"/>
        <c:auto val="0"/>
        <c:lblOffset val="100"/>
        <c:tickLblSkip val="1"/>
        <c:noMultiLvlLbl val="0"/>
      </c:catAx>
      <c:valAx>
        <c:axId val="4034818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39621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травень!$J$4:$J$18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травень!$M$4:$M$22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травень!$K$4:$K$22</c:f>
              <c:numCache/>
            </c:numRef>
          </c:val>
          <c:smooth val="1"/>
        </c:ser>
        <c:marker val="1"/>
        <c:axId val="27589310"/>
        <c:axId val="46977199"/>
      </c:lineChart>
      <c:catAx>
        <c:axId val="275893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77199"/>
        <c:crosses val="autoZero"/>
        <c:auto val="0"/>
        <c:lblOffset val="100"/>
        <c:tickLblSkip val="1"/>
        <c:noMultiLvlLbl val="0"/>
      </c:catAx>
      <c:valAx>
        <c:axId val="4697719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58931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27.05.2014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01"/>
          <c:y val="0.1872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січень-травень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0141608"/>
        <c:axId val="47056745"/>
      </c:bar3DChart>
      <c:catAx>
        <c:axId val="2014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7056745"/>
        <c:crosses val="autoZero"/>
        <c:auto val="1"/>
        <c:lblOffset val="100"/>
        <c:tickLblSkip val="1"/>
        <c:noMultiLvlLbl val="0"/>
      </c:catAx>
      <c:valAx>
        <c:axId val="47056745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41608"/>
        <c:crossesAt val="1"/>
        <c:crossBetween val="between"/>
        <c:dispUnits/>
        <c:majorUnit val="2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0857522"/>
        <c:axId val="53499971"/>
      </c:barChart>
      <c:catAx>
        <c:axId val="2085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99971"/>
        <c:crosses val="autoZero"/>
        <c:auto val="1"/>
        <c:lblOffset val="100"/>
        <c:tickLblSkip val="1"/>
        <c:noMultiLvlLbl val="0"/>
      </c:catAx>
      <c:valAx>
        <c:axId val="53499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57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1737692"/>
        <c:axId val="38530365"/>
      </c:barChart>
      <c:catAx>
        <c:axId val="1173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530365"/>
        <c:crosses val="autoZero"/>
        <c:auto val="1"/>
        <c:lblOffset val="100"/>
        <c:tickLblSkip val="1"/>
        <c:noMultiLvlLbl val="0"/>
      </c:catAx>
      <c:valAx>
        <c:axId val="385303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37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11228966"/>
        <c:axId val="33951831"/>
      </c:barChart>
      <c:catAx>
        <c:axId val="1122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51831"/>
        <c:crosses val="autoZero"/>
        <c:auto val="1"/>
        <c:lblOffset val="100"/>
        <c:tickLblSkip val="1"/>
        <c:noMultiLvlLbl val="0"/>
      </c:catAx>
      <c:valAx>
        <c:axId val="33951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28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січень-травень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27.05.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197 611,3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177 679,6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січень-травень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-11 211,0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травень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39 933,5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травень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-19  931,6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156111.8</v>
          </cell>
          <cell r="F10">
            <v>140903.86</v>
          </cell>
        </row>
        <row r="19">
          <cell r="E19">
            <v>1011.6</v>
          </cell>
          <cell r="F19">
            <v>622.89</v>
          </cell>
        </row>
        <row r="33">
          <cell r="E33">
            <v>31740.46</v>
          </cell>
          <cell r="F33">
            <v>28194.9</v>
          </cell>
        </row>
        <row r="56">
          <cell r="E56">
            <v>2789.1</v>
          </cell>
          <cell r="F56">
            <v>2680.07</v>
          </cell>
        </row>
        <row r="95">
          <cell r="E95">
            <v>2956.5</v>
          </cell>
          <cell r="F95">
            <v>2961.31</v>
          </cell>
        </row>
        <row r="96">
          <cell r="E96">
            <v>374.5</v>
          </cell>
          <cell r="F96">
            <v>332.76</v>
          </cell>
        </row>
        <row r="106">
          <cell r="E106">
            <v>197611.26</v>
          </cell>
          <cell r="F106">
            <v>177679.64</v>
          </cell>
        </row>
        <row r="118">
          <cell r="E118">
            <v>106.5</v>
          </cell>
          <cell r="F118">
            <v>128.8</v>
          </cell>
        </row>
        <row r="119">
          <cell r="E119">
            <v>31612.6</v>
          </cell>
          <cell r="F119">
            <v>34886.83</v>
          </cell>
        </row>
        <row r="120">
          <cell r="E120">
            <v>1648</v>
          </cell>
          <cell r="F120">
            <v>1611.92</v>
          </cell>
        </row>
        <row r="121">
          <cell r="E121">
            <v>3055.4</v>
          </cell>
          <cell r="F121">
            <v>2056.02</v>
          </cell>
        </row>
        <row r="122">
          <cell r="E122">
            <v>672.86</v>
          </cell>
          <cell r="F122">
            <v>700.79</v>
          </cell>
        </row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120216.71408</v>
          </cell>
          <cell r="I142">
            <v>106391.49212000001</v>
          </cell>
        </row>
      </sheetData>
      <sheetData sheetId="1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2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3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4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62</v>
      </c>
      <c r="O1" s="104"/>
      <c r="P1" s="104"/>
      <c r="Q1" s="104"/>
      <c r="R1" s="104"/>
      <c r="S1" s="105"/>
    </row>
    <row r="2" spans="1:19" ht="16.5" thickBot="1">
      <c r="A2" s="106" t="s">
        <v>63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64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41671</v>
      </c>
      <c r="O29" s="116">
        <f>'[1]січень '!$D$142</f>
        <v>111410.62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41671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67</v>
      </c>
      <c r="O1" s="104"/>
      <c r="P1" s="104"/>
      <c r="Q1" s="104"/>
      <c r="R1" s="104"/>
      <c r="S1" s="105"/>
    </row>
    <row r="2" spans="1:19" ht="16.5" thickBot="1">
      <c r="A2" s="106" t="s">
        <v>70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71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41699</v>
      </c>
      <c r="O29" s="116">
        <f>'[1]лютий'!$D$142</f>
        <v>121970.53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41699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74</v>
      </c>
      <c r="O1" s="104"/>
      <c r="P1" s="104"/>
      <c r="Q1" s="104"/>
      <c r="R1" s="104"/>
      <c r="S1" s="105"/>
    </row>
    <row r="2" spans="1:19" ht="16.5" thickBot="1">
      <c r="A2" s="106" t="s">
        <v>75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76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41730</v>
      </c>
      <c r="O29" s="116">
        <f>'[1]березень'!$D$142</f>
        <v>114985.02570999999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41730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79</v>
      </c>
      <c r="O1" s="104"/>
      <c r="P1" s="104"/>
      <c r="Q1" s="104"/>
      <c r="R1" s="104"/>
      <c r="S1" s="105"/>
    </row>
    <row r="2" spans="1:19" ht="16.5" thickBot="1">
      <c r="A2" s="106" t="s">
        <v>80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81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4" t="s">
        <v>41</v>
      </c>
      <c r="O28" s="114"/>
      <c r="P28" s="114"/>
      <c r="Q28" s="114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 t="s">
        <v>34</v>
      </c>
      <c r="O29" s="115"/>
      <c r="P29" s="115"/>
      <c r="Q29" s="11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2">
        <v>41760</v>
      </c>
      <c r="O30" s="116">
        <f>'[1]квітень'!$D$142</f>
        <v>123251.48</v>
      </c>
      <c r="P30" s="116"/>
      <c r="Q30" s="11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3"/>
      <c r="O31" s="116"/>
      <c r="P31" s="116"/>
      <c r="Q31" s="11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7" t="s">
        <v>56</v>
      </c>
      <c r="P33" s="118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9" t="s">
        <v>57</v>
      </c>
      <c r="P34" s="119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60</v>
      </c>
      <c r="P35" s="121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4" t="s">
        <v>35</v>
      </c>
      <c r="O38" s="114"/>
      <c r="P38" s="114"/>
      <c r="Q38" s="114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98" t="s">
        <v>36</v>
      </c>
      <c r="O39" s="98"/>
      <c r="P39" s="98"/>
      <c r="Q39" s="98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2">
        <v>41760</v>
      </c>
      <c r="O40" s="122">
        <v>0</v>
      </c>
      <c r="P40" s="122"/>
      <c r="Q40" s="122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3"/>
      <c r="O41" s="122"/>
      <c r="P41" s="122"/>
      <c r="Q41" s="122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4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5" sqref="M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84</v>
      </c>
      <c r="O1" s="104"/>
      <c r="P1" s="104"/>
      <c r="Q1" s="104"/>
      <c r="R1" s="104"/>
      <c r="S1" s="105"/>
    </row>
    <row r="2" spans="1:19" ht="16.5" thickBot="1">
      <c r="A2" s="106" t="s">
        <v>86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87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AVERAGE(J4:J18)</f>
        <v>1848.178666666667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1848.2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4.739999999999597</v>
      </c>
      <c r="J6" s="42">
        <v>4556.54</v>
      </c>
      <c r="K6" s="42">
        <v>2600</v>
      </c>
      <c r="L6" s="4">
        <f t="shared" si="1"/>
        <v>1.7525153846153847</v>
      </c>
      <c r="M6" s="2">
        <v>1848.2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12.839999999999982</v>
      </c>
      <c r="J7" s="42">
        <v>832.24</v>
      </c>
      <c r="K7" s="42">
        <v>980</v>
      </c>
      <c r="L7" s="4">
        <f t="shared" si="1"/>
        <v>0.8492244897959184</v>
      </c>
      <c r="M7" s="2">
        <v>1848.2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1848.2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1848.2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1848.2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1848.2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1848.2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1848.2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1848.2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1848.2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1848.2</v>
      </c>
      <c r="N16" s="47">
        <v>2.2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109.2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1848.2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1848.2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1800</v>
      </c>
      <c r="L19" s="4">
        <f t="shared" si="1"/>
        <v>0</v>
      </c>
      <c r="M19" s="2">
        <v>1848.2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41787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1900</v>
      </c>
      <c r="L20" s="4">
        <f t="shared" si="1"/>
        <v>0</v>
      </c>
      <c r="M20" s="2">
        <v>1848.2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41788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2700</v>
      </c>
      <c r="L21" s="4">
        <f t="shared" si="1"/>
        <v>0</v>
      </c>
      <c r="M21" s="2">
        <v>1848.2</v>
      </c>
      <c r="N21" s="47"/>
      <c r="O21" s="53"/>
      <c r="P21" s="54"/>
      <c r="Q21" s="49"/>
      <c r="R21" s="46"/>
      <c r="S21" s="35">
        <f t="shared" si="2"/>
        <v>0</v>
      </c>
    </row>
    <row r="22" spans="1:19" ht="13.5" thickBot="1">
      <c r="A22" s="13">
        <v>41789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3389.9</v>
      </c>
      <c r="L22" s="4">
        <f t="shared" si="1"/>
        <v>0</v>
      </c>
      <c r="M22" s="2">
        <v>1848.2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39" t="s">
        <v>33</v>
      </c>
      <c r="B23" s="43">
        <f aca="true" t="shared" si="3" ref="B23:K23">SUM(B4:B22)</f>
        <v>23783.700000000004</v>
      </c>
      <c r="C23" s="43">
        <f t="shared" si="3"/>
        <v>2277.5</v>
      </c>
      <c r="D23" s="43">
        <f t="shared" si="3"/>
        <v>70</v>
      </c>
      <c r="E23" s="14">
        <f t="shared" si="3"/>
        <v>53.199999999999996</v>
      </c>
      <c r="F23" s="14">
        <f t="shared" si="3"/>
        <v>512.5999999999999</v>
      </c>
      <c r="G23" s="14">
        <f t="shared" si="3"/>
        <v>578.8000000000001</v>
      </c>
      <c r="H23" s="14">
        <f t="shared" si="3"/>
        <v>231.89999999999998</v>
      </c>
      <c r="I23" s="43">
        <f t="shared" si="3"/>
        <v>214.9799999999993</v>
      </c>
      <c r="J23" s="43">
        <f t="shared" si="3"/>
        <v>27722.680000000004</v>
      </c>
      <c r="K23" s="43">
        <f t="shared" si="3"/>
        <v>37119.9</v>
      </c>
      <c r="L23" s="15">
        <f t="shared" si="1"/>
        <v>0.74684145162029</v>
      </c>
      <c r="M23" s="2"/>
      <c r="N23" s="93">
        <f>SUM(N4:N22)</f>
        <v>568.6</v>
      </c>
      <c r="O23" s="93">
        <f>SUM(O4:O22)</f>
        <v>176.9</v>
      </c>
      <c r="P23" s="93">
        <f>SUM(P4:P22)</f>
        <v>8325.01</v>
      </c>
      <c r="Q23" s="93">
        <f>SUM(Q4:Q22)</f>
        <v>123.45</v>
      </c>
      <c r="R23" s="93">
        <f>SUM(R4:R22)</f>
        <v>0.9100000000000001</v>
      </c>
      <c r="S23" s="93">
        <f>N23+O23+Q23+P23+R23</f>
        <v>9194.87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4" t="s">
        <v>41</v>
      </c>
      <c r="O26" s="114"/>
      <c r="P26" s="114"/>
      <c r="Q26" s="114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34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2">
        <v>41786</v>
      </c>
      <c r="O28" s="116">
        <f>'[1]травень'!$D$142</f>
        <v>120216.71408</v>
      </c>
      <c r="P28" s="116"/>
      <c r="Q28" s="11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3"/>
      <c r="O29" s="116"/>
      <c r="P29" s="116"/>
      <c r="Q29" s="11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106391.49212000001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7" t="s">
        <v>56</v>
      </c>
      <c r="P31" s="118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57</v>
      </c>
      <c r="P32" s="119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60</v>
      </c>
      <c r="P33" s="121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4" t="s">
        <v>35</v>
      </c>
      <c r="O36" s="114"/>
      <c r="P36" s="114"/>
      <c r="Q36" s="114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98" t="s">
        <v>36</v>
      </c>
      <c r="O37" s="98"/>
      <c r="P37" s="98"/>
      <c r="Q37" s="98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2">
        <v>41786</v>
      </c>
      <c r="O38" s="122">
        <v>0</v>
      </c>
      <c r="P38" s="122"/>
      <c r="Q38" s="122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3"/>
      <c r="O39" s="122"/>
      <c r="P39" s="122"/>
      <c r="Q39" s="122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L28" sqref="L28:N28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88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26" t="s">
        <v>40</v>
      </c>
      <c r="B28" s="132" t="s">
        <v>51</v>
      </c>
      <c r="C28" s="133"/>
      <c r="D28" s="99" t="s">
        <v>28</v>
      </c>
      <c r="E28" s="99"/>
      <c r="F28" s="128" t="s">
        <v>29</v>
      </c>
      <c r="G28" s="129"/>
      <c r="H28" s="123" t="s">
        <v>39</v>
      </c>
      <c r="I28" s="128"/>
      <c r="J28" s="123" t="s">
        <v>50</v>
      </c>
      <c r="K28" s="124"/>
      <c r="L28" s="138" t="s">
        <v>45</v>
      </c>
      <c r="M28" s="139"/>
      <c r="N28" s="140"/>
      <c r="O28" s="134" t="s">
        <v>89</v>
      </c>
      <c r="P28" s="135"/>
    </row>
    <row r="29" spans="1:16" ht="45">
      <c r="A29" s="127"/>
      <c r="B29" s="72" t="s">
        <v>85</v>
      </c>
      <c r="C29" s="28" t="s">
        <v>26</v>
      </c>
      <c r="D29" s="72" t="str">
        <f>B29</f>
        <v>план на січень-травень  2014р.</v>
      </c>
      <c r="E29" s="28" t="str">
        <f>C29</f>
        <v>факт</v>
      </c>
      <c r="F29" s="71" t="str">
        <f>B29</f>
        <v>план на січень-травень  2014р.</v>
      </c>
      <c r="G29" s="95" t="str">
        <f>C29</f>
        <v>факт</v>
      </c>
      <c r="H29" s="72" t="str">
        <f>B29</f>
        <v>план на січень-травень  2014р.</v>
      </c>
      <c r="I29" s="28" t="str">
        <f>C29</f>
        <v>факт</v>
      </c>
      <c r="J29" s="71" t="str">
        <f>B29</f>
        <v>план на січень-травень  2014р.</v>
      </c>
      <c r="K29" s="95" t="str">
        <f>C29</f>
        <v>факт</v>
      </c>
      <c r="L29" s="67" t="str">
        <f>D29</f>
        <v>план на січень-травень  2014р.</v>
      </c>
      <c r="M29" s="28" t="s">
        <v>26</v>
      </c>
      <c r="N29" s="68" t="s">
        <v>27</v>
      </c>
      <c r="O29" s="124"/>
      <c r="P29" s="128"/>
    </row>
    <row r="30" spans="1:16" ht="23.25" customHeight="1" thickBot="1">
      <c r="A30" s="66">
        <f>травень!O38</f>
        <v>0</v>
      </c>
      <c r="B30" s="73">
        <f>'[1]травень'!$E$118</f>
        <v>106.5</v>
      </c>
      <c r="C30" s="73">
        <f>'[1]травень'!$F$118</f>
        <v>128.8</v>
      </c>
      <c r="D30" s="74">
        <f>'[1]травень'!$E$121</f>
        <v>3055.4</v>
      </c>
      <c r="E30" s="74">
        <f>'[1]травень'!$F$121</f>
        <v>2056.02</v>
      </c>
      <c r="F30" s="75">
        <f>'[1]травень'!$E$120</f>
        <v>1648</v>
      </c>
      <c r="G30" s="76">
        <f>'[1]травень'!$F$120</f>
        <v>1611.92</v>
      </c>
      <c r="H30" s="76">
        <f>'[1]травень'!$E$119</f>
        <v>31612.6</v>
      </c>
      <c r="I30" s="76">
        <f>'[1]травень'!$F$119</f>
        <v>34886.83</v>
      </c>
      <c r="J30" s="76">
        <f>'[1]травень'!$E$122</f>
        <v>672.86</v>
      </c>
      <c r="K30" s="96">
        <f>'[1]травень'!$F$122</f>
        <v>700.79</v>
      </c>
      <c r="L30" s="97">
        <f>H30+F30+D30+J30+B30</f>
        <v>37095.36</v>
      </c>
      <c r="M30" s="77">
        <f>I30+G30+E30+K30+C30</f>
        <v>39384.36</v>
      </c>
      <c r="N30" s="78">
        <f>M30-L30</f>
        <v>2289</v>
      </c>
      <c r="O30" s="136">
        <f>травень!O28</f>
        <v>120216.71408</v>
      </c>
      <c r="P30" s="137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99" t="s">
        <v>47</v>
      </c>
      <c r="P31" s="9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травень!Q30</f>
        <v>106391.49212000001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травень!Q31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травень!Q33</f>
        <v>0</v>
      </c>
    </row>
    <row r="35" spans="15:16" ht="12.75">
      <c r="O35" s="26" t="s">
        <v>48</v>
      </c>
      <c r="P35" s="84">
        <f>травень!Q32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'[1]травень'!$E$10</f>
        <v>156111.8</v>
      </c>
      <c r="C47" s="40">
        <f>'[1]травень'!$F$10</f>
        <v>140903.86</v>
      </c>
      <c r="F47" s="1" t="s">
        <v>25</v>
      </c>
      <c r="G47" s="8"/>
      <c r="H47" s="12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'[1]травень'!$E$33</f>
        <v>31740.46</v>
      </c>
      <c r="C48" s="18">
        <f>'[1]травень'!$F$33</f>
        <v>28194.9</v>
      </c>
      <c r="G48" s="8"/>
      <c r="H48" s="12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'[1]травень'!$E$19</f>
        <v>1011.6</v>
      </c>
      <c r="C49" s="17">
        <f>'[1]травень'!$F$19</f>
        <v>622.89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'[1]травень'!$E$96</f>
        <v>374.5</v>
      </c>
      <c r="C50" s="6">
        <f>'[1]травень'!$F$96</f>
        <v>332.76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'[1]травень'!$E$56</f>
        <v>2789.1</v>
      </c>
      <c r="C51" s="17">
        <f>'[1]травень'!$F$56</f>
        <v>2680.07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'[1]травень'!$E$95</f>
        <v>2956.5</v>
      </c>
      <c r="C52" s="17">
        <f>'[1]травень'!$F$95</f>
        <v>2961.31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1200</v>
      </c>
      <c r="C53" s="17">
        <v>1183.3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1427.300000000021</v>
      </c>
      <c r="C54" s="17">
        <f>C55-C47-C48-C49-C50-C51-C52-C53</f>
        <v>800.5500000000254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'[1]травень'!$E$106</f>
        <v>197611.26</v>
      </c>
      <c r="C55" s="12">
        <f>'[1]травень'!$F$106</f>
        <v>177679.64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3">
      <selection activeCell="G35" sqref="G35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90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24">
        <f t="shared" si="0"/>
        <v>-2851.24</v>
      </c>
      <c r="H7" s="24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37">
        <v>-2932</v>
      </c>
      <c r="H9" s="37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55">
        <f t="shared" si="2"/>
        <v>43098.96</v>
      </c>
      <c r="H15" s="55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2014-05-27T09:59:10Z</dcterms:modified>
  <cp:category/>
  <cp:version/>
  <cp:contentType/>
  <cp:contentStatus/>
</cp:coreProperties>
</file>